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6915" windowHeight="10290"/>
  </bookViews>
  <sheets>
    <sheet name="Planilla" sheetId="1" r:id="rId1"/>
    <sheet name="Esquemas" sheetId="2" r:id="rId2"/>
  </sheets>
  <calcPr calcId="145621"/>
</workbook>
</file>

<file path=xl/calcChain.xml><?xml version="1.0" encoding="utf-8"?>
<calcChain xmlns="http://schemas.openxmlformats.org/spreadsheetml/2006/main">
  <c r="E17" i="1" l="1"/>
  <c r="E16" i="1"/>
  <c r="F15" i="1"/>
  <c r="I3" i="1"/>
  <c r="I15" i="1" s="1"/>
  <c r="I4" i="1"/>
  <c r="I5" i="1"/>
  <c r="I6" i="1"/>
  <c r="I7" i="1"/>
  <c r="I8" i="1"/>
  <c r="I9" i="1"/>
  <c r="I10" i="1"/>
  <c r="I11" i="1"/>
  <c r="I12" i="1"/>
  <c r="I13" i="1"/>
  <c r="I14" i="1"/>
  <c r="G14" i="1"/>
  <c r="H14" i="1"/>
  <c r="G13" i="1"/>
  <c r="H13" i="1"/>
  <c r="G12" i="1"/>
  <c r="H12" i="1"/>
  <c r="G11" i="1"/>
  <c r="H11" i="1"/>
  <c r="G10" i="1"/>
  <c r="H10" i="1"/>
  <c r="G9" i="1"/>
  <c r="H9" i="1"/>
  <c r="H4" i="1"/>
  <c r="H5" i="1"/>
  <c r="H6" i="1"/>
  <c r="H7" i="1"/>
  <c r="H8" i="1"/>
  <c r="H3" i="1"/>
  <c r="G4" i="1"/>
  <c r="G5" i="1"/>
  <c r="G6" i="1"/>
  <c r="G7" i="1"/>
  <c r="G8" i="1"/>
  <c r="G3" i="1"/>
  <c r="G15" i="1" s="1"/>
</calcChain>
</file>

<file path=xl/sharedStrings.xml><?xml version="1.0" encoding="utf-8"?>
<sst xmlns="http://schemas.openxmlformats.org/spreadsheetml/2006/main" count="55" uniqueCount="38">
  <si>
    <t>ASOCIADOS ADEM</t>
  </si>
  <si>
    <t>NOMBRES Y APELLIDOS</t>
  </si>
  <si>
    <t>CARGO</t>
  </si>
  <si>
    <t>DEPENDENCIA</t>
  </si>
  <si>
    <t>SALARIO</t>
  </si>
  <si>
    <t>DAVID OSPINA</t>
  </si>
  <si>
    <t>SANTIAGO BOTERO</t>
  </si>
  <si>
    <t>ENRIQUE IGLESIAS</t>
  </si>
  <si>
    <t>JENIFER LÓPEZ</t>
  </si>
  <si>
    <t>ISABEL URRUTIA</t>
  </si>
  <si>
    <t>JAMES RODRÍGUEZ</t>
  </si>
  <si>
    <t>ABOGADO</t>
  </si>
  <si>
    <t>VIGILANTE</t>
  </si>
  <si>
    <t>ENFERMERA</t>
  </si>
  <si>
    <t>INSPECTOR</t>
  </si>
  <si>
    <t>INFRAESTRUCTURA</t>
  </si>
  <si>
    <t>EDUCACIÓN</t>
  </si>
  <si>
    <t>MEDIO AMBIENTE</t>
  </si>
  <si>
    <t>GOBIERNO</t>
  </si>
  <si>
    <t>ESTÍMULO EDUCATIVO</t>
  </si>
  <si>
    <t>CRÉDITO VIVIENDA</t>
  </si>
  <si>
    <t>CÉDULA</t>
  </si>
  <si>
    <t>SERV. GENERALES</t>
  </si>
  <si>
    <t>No. HIJOS</t>
  </si>
  <si>
    <t>El ESTÍMULO EDUCATIVO será el 15% si es ABOGADO, el 20% si es ENFERMERA, el 25% si es VIGILANTE, el 30% si es de SERV. GENERALES, de lo contrario no tendrá derecho a estímulo educativo</t>
  </si>
  <si>
    <t>El CRÉDITO VIVIENDA será OTORGADO si es ABOGADO, ENFERMERA o INSPECTOR, de lo contrario será NEGADO.</t>
  </si>
  <si>
    <t>PIEDAD CÓRDOBA</t>
  </si>
  <si>
    <t>SUBSIDIO HIJOS</t>
  </si>
  <si>
    <t>RAFAEL URIBE</t>
  </si>
  <si>
    <t>MARGARET TATHCHER</t>
  </si>
  <si>
    <t>VICENTE FERNÁNDEZ</t>
  </si>
  <si>
    <t>FLORINDA MESA</t>
  </si>
  <si>
    <t>ALEJANDRO SANZ</t>
  </si>
  <si>
    <t>El ESTÍMULO EDUCATIVO será el 15% del salario si es ABOGADO, el 20% si es ENFERMERA, el 25% si es VIGILANTE, el 30% si es de SERV. GENERALES, de lo contrario no tendrá derecho a estímulo educativo</t>
  </si>
  <si>
    <t>El SUBSIDIO HIJOS será el 35% del salario si es pertenece a EDUCACIÓN y tiene tres o más hijos.</t>
  </si>
  <si>
    <t>TOTALES</t>
  </si>
  <si>
    <t>Empleados que laboran en MEDIO AMBIENTE:</t>
  </si>
  <si>
    <t>Total Estímulo Educativo de empleados de SERV.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</si>
</sst>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2</xdr:row>
      <xdr:rowOff>28575</xdr:rowOff>
    </xdr:from>
    <xdr:to>
      <xdr:col>5</xdr:col>
      <xdr:colOff>295275</xdr:colOff>
      <xdr:row>10</xdr:row>
      <xdr:rowOff>9525</xdr:rowOff>
    </xdr:to>
    <xdr:sp macro="" textlink="">
      <xdr:nvSpPr>
        <xdr:cNvPr id="2" name="1 Combinar"/>
        <xdr:cNvSpPr/>
      </xdr:nvSpPr>
      <xdr:spPr>
        <a:xfrm>
          <a:off x="1514475" y="409575"/>
          <a:ext cx="2590800" cy="1504950"/>
        </a:xfrm>
        <a:prstGeom prst="flowChartMerg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300" b="1"/>
        </a:p>
        <a:p>
          <a:pPr algn="ctr"/>
          <a:r>
            <a:rPr lang="es-ES" sz="1300" b="1"/>
            <a:t>SI Cargo = "ABOGADO"</a:t>
          </a:r>
        </a:p>
      </xdr:txBody>
    </xdr:sp>
    <xdr:clientData/>
  </xdr:twoCellAnchor>
  <xdr:twoCellAnchor>
    <xdr:from>
      <xdr:col>2</xdr:col>
      <xdr:colOff>47626</xdr:colOff>
      <xdr:row>44</xdr:row>
      <xdr:rowOff>0</xdr:rowOff>
    </xdr:from>
    <xdr:to>
      <xdr:col>7</xdr:col>
      <xdr:colOff>66676</xdr:colOff>
      <xdr:row>53</xdr:row>
      <xdr:rowOff>152400</xdr:rowOff>
    </xdr:to>
    <xdr:sp macro="" textlink="">
      <xdr:nvSpPr>
        <xdr:cNvPr id="3" name="2 Combinar"/>
        <xdr:cNvSpPr/>
      </xdr:nvSpPr>
      <xdr:spPr>
        <a:xfrm>
          <a:off x="1571626" y="8572500"/>
          <a:ext cx="3829050" cy="1866900"/>
        </a:xfrm>
        <a:prstGeom prst="flowChartMerg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300" b="1"/>
        </a:p>
        <a:p>
          <a:pPr algn="ctr"/>
          <a:r>
            <a:rPr lang="es-ES" sz="1300" b="1"/>
            <a:t>SI Cargo = "ABOGADO"</a:t>
          </a:r>
        </a:p>
        <a:p>
          <a:pPr algn="ctr"/>
          <a:r>
            <a:rPr lang="es-ES" sz="1300" b="1"/>
            <a:t>o cargo = "ENFERMERA"</a:t>
          </a:r>
        </a:p>
        <a:p>
          <a:pPr algn="ctr"/>
          <a:r>
            <a:rPr lang="es-ES" sz="1300" b="1"/>
            <a:t>o cargo = "INSPECTOR"</a:t>
          </a:r>
        </a:p>
        <a:p>
          <a:pPr algn="ctr"/>
          <a:endParaRPr lang="es-ES" sz="1300" b="1"/>
        </a:p>
      </xdr:txBody>
    </xdr:sp>
    <xdr:clientData/>
  </xdr:twoCellAnchor>
  <xdr:twoCellAnchor>
    <xdr:from>
      <xdr:col>1</xdr:col>
      <xdr:colOff>733425</xdr:colOff>
      <xdr:row>2</xdr:row>
      <xdr:rowOff>57150</xdr:rowOff>
    </xdr:from>
    <xdr:to>
      <xdr:col>2</xdr:col>
      <xdr:colOff>19050</xdr:colOff>
      <xdr:row>8</xdr:row>
      <xdr:rowOff>114300</xdr:rowOff>
    </xdr:to>
    <xdr:sp macro="" textlink="">
      <xdr:nvSpPr>
        <xdr:cNvPr id="4" name="3 Flecha abajo"/>
        <xdr:cNvSpPr>
          <a:spLocks noChangeArrowheads="1"/>
        </xdr:cNvSpPr>
      </xdr:nvSpPr>
      <xdr:spPr bwMode="auto">
        <a:xfrm>
          <a:off x="1495425" y="438150"/>
          <a:ext cx="47625" cy="1200150"/>
        </a:xfrm>
        <a:prstGeom prst="downArrow">
          <a:avLst>
            <a:gd name="adj1" fmla="val 50000"/>
            <a:gd name="adj2" fmla="val 48000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</xdr:row>
      <xdr:rowOff>66675</xdr:rowOff>
    </xdr:from>
    <xdr:to>
      <xdr:col>5</xdr:col>
      <xdr:colOff>323850</xdr:colOff>
      <xdr:row>8</xdr:row>
      <xdr:rowOff>123825</xdr:rowOff>
    </xdr:to>
    <xdr:sp macro="" textlink="">
      <xdr:nvSpPr>
        <xdr:cNvPr id="5" name="3 Flecha abajo"/>
        <xdr:cNvSpPr>
          <a:spLocks noChangeArrowheads="1"/>
        </xdr:cNvSpPr>
      </xdr:nvSpPr>
      <xdr:spPr bwMode="auto">
        <a:xfrm>
          <a:off x="4086225" y="447675"/>
          <a:ext cx="47625" cy="1200150"/>
        </a:xfrm>
        <a:prstGeom prst="downArrow">
          <a:avLst>
            <a:gd name="adj1" fmla="val 50000"/>
            <a:gd name="adj2" fmla="val 48000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285750</xdr:colOff>
      <xdr:row>8</xdr:row>
      <xdr:rowOff>161925</xdr:rowOff>
    </xdr:from>
    <xdr:ext cx="923925" cy="264560"/>
    <xdr:sp macro="" textlink="">
      <xdr:nvSpPr>
        <xdr:cNvPr id="6" name="5 CuadroTexto"/>
        <xdr:cNvSpPr txBox="1"/>
      </xdr:nvSpPr>
      <xdr:spPr>
        <a:xfrm>
          <a:off x="1047750" y="1685925"/>
          <a:ext cx="923925" cy="26456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Verdadero</a:t>
          </a:r>
        </a:p>
      </xdr:txBody>
    </xdr:sp>
    <xdr:clientData/>
  </xdr:oneCellAnchor>
  <xdr:oneCellAnchor>
    <xdr:from>
      <xdr:col>4</xdr:col>
      <xdr:colOff>619125</xdr:colOff>
      <xdr:row>8</xdr:row>
      <xdr:rowOff>171450</xdr:rowOff>
    </xdr:from>
    <xdr:ext cx="923925" cy="264560"/>
    <xdr:sp macro="" textlink="">
      <xdr:nvSpPr>
        <xdr:cNvPr id="7" name="6 CuadroTexto"/>
        <xdr:cNvSpPr txBox="1"/>
      </xdr:nvSpPr>
      <xdr:spPr>
        <a:xfrm>
          <a:off x="3667125" y="1695450"/>
          <a:ext cx="923925" cy="26456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Falso</a:t>
          </a:r>
        </a:p>
      </xdr:txBody>
    </xdr:sp>
    <xdr:clientData/>
  </xdr:oneCellAnchor>
  <xdr:oneCellAnchor>
    <xdr:from>
      <xdr:col>1</xdr:col>
      <xdr:colOff>228599</xdr:colOff>
      <xdr:row>10</xdr:row>
      <xdr:rowOff>161925</xdr:rowOff>
    </xdr:from>
    <xdr:ext cx="1038225" cy="264560"/>
    <xdr:sp macro="" textlink="">
      <xdr:nvSpPr>
        <xdr:cNvPr id="9" name="8 CuadroTexto"/>
        <xdr:cNvSpPr txBox="1"/>
      </xdr:nvSpPr>
      <xdr:spPr>
        <a:xfrm>
          <a:off x="990599" y="2066925"/>
          <a:ext cx="1038225" cy="26456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15%* salario</a:t>
          </a:r>
        </a:p>
      </xdr:txBody>
    </xdr:sp>
    <xdr:clientData/>
  </xdr:oneCellAnchor>
  <xdr:twoCellAnchor>
    <xdr:from>
      <xdr:col>3</xdr:col>
      <xdr:colOff>657225</xdr:colOff>
      <xdr:row>11</xdr:row>
      <xdr:rowOff>19050</xdr:rowOff>
    </xdr:from>
    <xdr:to>
      <xdr:col>7</xdr:col>
      <xdr:colOff>200025</xdr:colOff>
      <xdr:row>19</xdr:row>
      <xdr:rowOff>0</xdr:rowOff>
    </xdr:to>
    <xdr:sp macro="" textlink="">
      <xdr:nvSpPr>
        <xdr:cNvPr id="10" name="9 Combinar"/>
        <xdr:cNvSpPr/>
      </xdr:nvSpPr>
      <xdr:spPr>
        <a:xfrm>
          <a:off x="2943225" y="2114550"/>
          <a:ext cx="2590800" cy="1504950"/>
        </a:xfrm>
        <a:prstGeom prst="flowChartMerg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300" b="1"/>
        </a:p>
        <a:p>
          <a:pPr algn="ctr"/>
          <a:r>
            <a:rPr lang="es-ES" sz="1300" b="1"/>
            <a:t>SI Cargo = "ENFERMERA"</a:t>
          </a:r>
        </a:p>
      </xdr:txBody>
    </xdr:sp>
    <xdr:clientData/>
  </xdr:twoCellAnchor>
  <xdr:twoCellAnchor>
    <xdr:from>
      <xdr:col>7</xdr:col>
      <xdr:colOff>171450</xdr:colOff>
      <xdr:row>11</xdr:row>
      <xdr:rowOff>38100</xdr:rowOff>
    </xdr:from>
    <xdr:to>
      <xdr:col>7</xdr:col>
      <xdr:colOff>219075</xdr:colOff>
      <xdr:row>17</xdr:row>
      <xdr:rowOff>95250</xdr:rowOff>
    </xdr:to>
    <xdr:sp macro="" textlink="">
      <xdr:nvSpPr>
        <xdr:cNvPr id="11" name="3 Flecha abajo"/>
        <xdr:cNvSpPr>
          <a:spLocks noChangeArrowheads="1"/>
        </xdr:cNvSpPr>
      </xdr:nvSpPr>
      <xdr:spPr bwMode="auto">
        <a:xfrm>
          <a:off x="5505450" y="2133600"/>
          <a:ext cx="47625" cy="1200150"/>
        </a:xfrm>
        <a:prstGeom prst="downArrow">
          <a:avLst>
            <a:gd name="adj1" fmla="val 50000"/>
            <a:gd name="adj2" fmla="val 48000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11</xdr:row>
      <xdr:rowOff>66675</xdr:rowOff>
    </xdr:from>
    <xdr:to>
      <xdr:col>3</xdr:col>
      <xdr:colOff>676275</xdr:colOff>
      <xdr:row>17</xdr:row>
      <xdr:rowOff>123825</xdr:rowOff>
    </xdr:to>
    <xdr:sp macro="" textlink="">
      <xdr:nvSpPr>
        <xdr:cNvPr id="12" name="3 Flecha abajo"/>
        <xdr:cNvSpPr>
          <a:spLocks noChangeArrowheads="1"/>
        </xdr:cNvSpPr>
      </xdr:nvSpPr>
      <xdr:spPr bwMode="auto">
        <a:xfrm>
          <a:off x="2914650" y="2162175"/>
          <a:ext cx="47625" cy="1200150"/>
        </a:xfrm>
        <a:prstGeom prst="downArrow">
          <a:avLst>
            <a:gd name="adj1" fmla="val 50000"/>
            <a:gd name="adj2" fmla="val 48000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133350</xdr:colOff>
      <xdr:row>18</xdr:row>
      <xdr:rowOff>19050</xdr:rowOff>
    </xdr:from>
    <xdr:ext cx="923925" cy="264560"/>
    <xdr:sp macro="" textlink="">
      <xdr:nvSpPr>
        <xdr:cNvPr id="13" name="12 CuadroTexto"/>
        <xdr:cNvSpPr txBox="1"/>
      </xdr:nvSpPr>
      <xdr:spPr>
        <a:xfrm>
          <a:off x="2419350" y="3448050"/>
          <a:ext cx="923925" cy="26456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Verdadero</a:t>
          </a:r>
        </a:p>
      </xdr:txBody>
    </xdr:sp>
    <xdr:clientData/>
  </xdr:oneCellAnchor>
  <xdr:oneCellAnchor>
    <xdr:from>
      <xdr:col>3</xdr:col>
      <xdr:colOff>66675</xdr:colOff>
      <xdr:row>20</xdr:row>
      <xdr:rowOff>9525</xdr:rowOff>
    </xdr:from>
    <xdr:ext cx="1038225" cy="264560"/>
    <xdr:sp macro="" textlink="">
      <xdr:nvSpPr>
        <xdr:cNvPr id="15" name="14 CuadroTexto"/>
        <xdr:cNvSpPr txBox="1"/>
      </xdr:nvSpPr>
      <xdr:spPr>
        <a:xfrm>
          <a:off x="2352675" y="3819525"/>
          <a:ext cx="1038225" cy="26456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20%* salario</a:t>
          </a:r>
        </a:p>
      </xdr:txBody>
    </xdr:sp>
    <xdr:clientData/>
  </xdr:oneCellAnchor>
  <xdr:twoCellAnchor>
    <xdr:from>
      <xdr:col>5</xdr:col>
      <xdr:colOff>685800</xdr:colOff>
      <xdr:row>20</xdr:row>
      <xdr:rowOff>28575</xdr:rowOff>
    </xdr:from>
    <xdr:to>
      <xdr:col>9</xdr:col>
      <xdr:colOff>228600</xdr:colOff>
      <xdr:row>28</xdr:row>
      <xdr:rowOff>9525</xdr:rowOff>
    </xdr:to>
    <xdr:sp macro="" textlink="">
      <xdr:nvSpPr>
        <xdr:cNvPr id="16" name="15 Combinar"/>
        <xdr:cNvSpPr/>
      </xdr:nvSpPr>
      <xdr:spPr>
        <a:xfrm>
          <a:off x="4495800" y="3838575"/>
          <a:ext cx="2590800" cy="1504950"/>
        </a:xfrm>
        <a:prstGeom prst="flowChartMerg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300" b="1"/>
        </a:p>
        <a:p>
          <a:pPr algn="ctr"/>
          <a:r>
            <a:rPr lang="es-ES" sz="1300" b="1"/>
            <a:t>SI Cargo = "VIGILANTE"</a:t>
          </a:r>
        </a:p>
      </xdr:txBody>
    </xdr:sp>
    <xdr:clientData/>
  </xdr:twoCellAnchor>
  <xdr:oneCellAnchor>
    <xdr:from>
      <xdr:col>6</xdr:col>
      <xdr:colOff>495300</xdr:colOff>
      <xdr:row>17</xdr:row>
      <xdr:rowOff>180975</xdr:rowOff>
    </xdr:from>
    <xdr:ext cx="923925" cy="264560"/>
    <xdr:sp macro="" textlink="">
      <xdr:nvSpPr>
        <xdr:cNvPr id="17" name="16 CuadroTexto"/>
        <xdr:cNvSpPr txBox="1"/>
      </xdr:nvSpPr>
      <xdr:spPr>
        <a:xfrm>
          <a:off x="5067300" y="3419475"/>
          <a:ext cx="923925" cy="26456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Falso</a:t>
          </a:r>
        </a:p>
      </xdr:txBody>
    </xdr:sp>
    <xdr:clientData/>
  </xdr:oneCellAnchor>
  <xdr:twoCellAnchor>
    <xdr:from>
      <xdr:col>9</xdr:col>
      <xdr:colOff>209550</xdr:colOff>
      <xdr:row>20</xdr:row>
      <xdr:rowOff>104775</xdr:rowOff>
    </xdr:from>
    <xdr:to>
      <xdr:col>9</xdr:col>
      <xdr:colOff>257175</xdr:colOff>
      <xdr:row>26</xdr:row>
      <xdr:rowOff>161925</xdr:rowOff>
    </xdr:to>
    <xdr:sp macro="" textlink="">
      <xdr:nvSpPr>
        <xdr:cNvPr id="18" name="3 Flecha abajo"/>
        <xdr:cNvSpPr>
          <a:spLocks noChangeArrowheads="1"/>
        </xdr:cNvSpPr>
      </xdr:nvSpPr>
      <xdr:spPr bwMode="auto">
        <a:xfrm>
          <a:off x="7067550" y="3914775"/>
          <a:ext cx="47625" cy="1200150"/>
        </a:xfrm>
        <a:prstGeom prst="downArrow">
          <a:avLst>
            <a:gd name="adj1" fmla="val 50000"/>
            <a:gd name="adj2" fmla="val 48000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657225</xdr:colOff>
      <xdr:row>20</xdr:row>
      <xdr:rowOff>114300</xdr:rowOff>
    </xdr:from>
    <xdr:to>
      <xdr:col>5</xdr:col>
      <xdr:colOff>704850</xdr:colOff>
      <xdr:row>26</xdr:row>
      <xdr:rowOff>171450</xdr:rowOff>
    </xdr:to>
    <xdr:sp macro="" textlink="">
      <xdr:nvSpPr>
        <xdr:cNvPr id="19" name="3 Flecha abajo"/>
        <xdr:cNvSpPr>
          <a:spLocks noChangeArrowheads="1"/>
        </xdr:cNvSpPr>
      </xdr:nvSpPr>
      <xdr:spPr bwMode="auto">
        <a:xfrm>
          <a:off x="4467225" y="3924300"/>
          <a:ext cx="47625" cy="1200150"/>
        </a:xfrm>
        <a:prstGeom prst="downArrow">
          <a:avLst>
            <a:gd name="adj1" fmla="val 50000"/>
            <a:gd name="adj2" fmla="val 48000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247650</xdr:colOff>
      <xdr:row>27</xdr:row>
      <xdr:rowOff>19050</xdr:rowOff>
    </xdr:from>
    <xdr:ext cx="923925" cy="264560"/>
    <xdr:sp macro="" textlink="">
      <xdr:nvSpPr>
        <xdr:cNvPr id="20" name="19 CuadroTexto"/>
        <xdr:cNvSpPr txBox="1"/>
      </xdr:nvSpPr>
      <xdr:spPr>
        <a:xfrm>
          <a:off x="4057650" y="5162550"/>
          <a:ext cx="923925" cy="26456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Verdadero</a:t>
          </a:r>
        </a:p>
      </xdr:txBody>
    </xdr:sp>
    <xdr:clientData/>
  </xdr:oneCellAnchor>
  <xdr:oneCellAnchor>
    <xdr:from>
      <xdr:col>5</xdr:col>
      <xdr:colOff>190500</xdr:colOff>
      <xdr:row>29</xdr:row>
      <xdr:rowOff>19050</xdr:rowOff>
    </xdr:from>
    <xdr:ext cx="1038225" cy="264560"/>
    <xdr:sp macro="" textlink="">
      <xdr:nvSpPr>
        <xdr:cNvPr id="21" name="20 CuadroTexto"/>
        <xdr:cNvSpPr txBox="1"/>
      </xdr:nvSpPr>
      <xdr:spPr>
        <a:xfrm>
          <a:off x="4000500" y="5543550"/>
          <a:ext cx="1038225" cy="26456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25%* salario</a:t>
          </a:r>
        </a:p>
      </xdr:txBody>
    </xdr:sp>
    <xdr:clientData/>
  </xdr:oneCellAnchor>
  <xdr:oneCellAnchor>
    <xdr:from>
      <xdr:col>8</xdr:col>
      <xdr:colOff>552450</xdr:colOff>
      <xdr:row>27</xdr:row>
      <xdr:rowOff>19050</xdr:rowOff>
    </xdr:from>
    <xdr:ext cx="923925" cy="264560"/>
    <xdr:sp macro="" textlink="">
      <xdr:nvSpPr>
        <xdr:cNvPr id="22" name="21 CuadroTexto"/>
        <xdr:cNvSpPr txBox="1"/>
      </xdr:nvSpPr>
      <xdr:spPr>
        <a:xfrm>
          <a:off x="6648450" y="5162550"/>
          <a:ext cx="923925" cy="26456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Falso</a:t>
          </a:r>
        </a:p>
      </xdr:txBody>
    </xdr:sp>
    <xdr:clientData/>
  </xdr:oneCellAnchor>
  <xdr:twoCellAnchor>
    <xdr:from>
      <xdr:col>8</xdr:col>
      <xdr:colOff>38100</xdr:colOff>
      <xdr:row>29</xdr:row>
      <xdr:rowOff>9525</xdr:rowOff>
    </xdr:from>
    <xdr:to>
      <xdr:col>11</xdr:col>
      <xdr:colOff>342900</xdr:colOff>
      <xdr:row>36</xdr:row>
      <xdr:rowOff>85725</xdr:rowOff>
    </xdr:to>
    <xdr:sp macro="" textlink="">
      <xdr:nvSpPr>
        <xdr:cNvPr id="23" name="22 Combinar"/>
        <xdr:cNvSpPr/>
      </xdr:nvSpPr>
      <xdr:spPr>
        <a:xfrm>
          <a:off x="6134100" y="5534025"/>
          <a:ext cx="2590800" cy="1409700"/>
        </a:xfrm>
        <a:prstGeom prst="flowChartMerg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300" b="1"/>
        </a:p>
        <a:p>
          <a:pPr algn="ctr"/>
          <a:r>
            <a:rPr lang="es-ES" sz="1200" b="1"/>
            <a:t>SI Cargo = "SERV. GENERALES"</a:t>
          </a:r>
        </a:p>
      </xdr:txBody>
    </xdr:sp>
    <xdr:clientData/>
  </xdr:twoCellAnchor>
  <xdr:oneCellAnchor>
    <xdr:from>
      <xdr:col>7</xdr:col>
      <xdr:colOff>352425</xdr:colOff>
      <xdr:row>35</xdr:row>
      <xdr:rowOff>152400</xdr:rowOff>
    </xdr:from>
    <xdr:ext cx="923925" cy="264560"/>
    <xdr:sp macro="" textlink="">
      <xdr:nvSpPr>
        <xdr:cNvPr id="24" name="23 CuadroTexto"/>
        <xdr:cNvSpPr txBox="1"/>
      </xdr:nvSpPr>
      <xdr:spPr>
        <a:xfrm>
          <a:off x="5686425" y="6819900"/>
          <a:ext cx="923925" cy="26456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Verdadero</a:t>
          </a:r>
        </a:p>
      </xdr:txBody>
    </xdr:sp>
    <xdr:clientData/>
  </xdr:oneCellAnchor>
  <xdr:twoCellAnchor>
    <xdr:from>
      <xdr:col>8</xdr:col>
      <xdr:colOff>28575</xdr:colOff>
      <xdr:row>29</xdr:row>
      <xdr:rowOff>38100</xdr:rowOff>
    </xdr:from>
    <xdr:to>
      <xdr:col>8</xdr:col>
      <xdr:colOff>76200</xdr:colOff>
      <xdr:row>35</xdr:row>
      <xdr:rowOff>95250</xdr:rowOff>
    </xdr:to>
    <xdr:sp macro="" textlink="">
      <xdr:nvSpPr>
        <xdr:cNvPr id="25" name="3 Flecha abajo"/>
        <xdr:cNvSpPr>
          <a:spLocks noChangeArrowheads="1"/>
        </xdr:cNvSpPr>
      </xdr:nvSpPr>
      <xdr:spPr bwMode="auto">
        <a:xfrm>
          <a:off x="6124575" y="5562600"/>
          <a:ext cx="47625" cy="1200150"/>
        </a:xfrm>
        <a:prstGeom prst="downArrow">
          <a:avLst>
            <a:gd name="adj1" fmla="val 50000"/>
            <a:gd name="adj2" fmla="val 48000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</xdr:sp>
    <xdr:clientData/>
  </xdr:twoCellAnchor>
  <xdr:oneCellAnchor>
    <xdr:from>
      <xdr:col>10</xdr:col>
      <xdr:colOff>666750</xdr:colOff>
      <xdr:row>35</xdr:row>
      <xdr:rowOff>152400</xdr:rowOff>
    </xdr:from>
    <xdr:ext cx="923925" cy="264560"/>
    <xdr:sp macro="" textlink="">
      <xdr:nvSpPr>
        <xdr:cNvPr id="26" name="25 CuadroTexto"/>
        <xdr:cNvSpPr txBox="1"/>
      </xdr:nvSpPr>
      <xdr:spPr>
        <a:xfrm>
          <a:off x="8286750" y="6819900"/>
          <a:ext cx="923925" cy="26456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Falso</a:t>
          </a:r>
        </a:p>
      </xdr:txBody>
    </xdr:sp>
    <xdr:clientData/>
  </xdr:oneCellAnchor>
  <xdr:twoCellAnchor>
    <xdr:from>
      <xdr:col>11</xdr:col>
      <xdr:colOff>352425</xdr:colOff>
      <xdr:row>29</xdr:row>
      <xdr:rowOff>28575</xdr:rowOff>
    </xdr:from>
    <xdr:to>
      <xdr:col>11</xdr:col>
      <xdr:colOff>400050</xdr:colOff>
      <xdr:row>35</xdr:row>
      <xdr:rowOff>85725</xdr:rowOff>
    </xdr:to>
    <xdr:sp macro="" textlink="">
      <xdr:nvSpPr>
        <xdr:cNvPr id="27" name="3 Flecha abajo"/>
        <xdr:cNvSpPr>
          <a:spLocks noChangeArrowheads="1"/>
        </xdr:cNvSpPr>
      </xdr:nvSpPr>
      <xdr:spPr bwMode="auto">
        <a:xfrm>
          <a:off x="8734425" y="5553075"/>
          <a:ext cx="47625" cy="1200150"/>
        </a:xfrm>
        <a:prstGeom prst="downArrow">
          <a:avLst>
            <a:gd name="adj1" fmla="val 50000"/>
            <a:gd name="adj2" fmla="val 48000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314325</xdr:colOff>
      <xdr:row>37</xdr:row>
      <xdr:rowOff>161925</xdr:rowOff>
    </xdr:from>
    <xdr:ext cx="1038225" cy="264560"/>
    <xdr:sp macro="" textlink="">
      <xdr:nvSpPr>
        <xdr:cNvPr id="28" name="27 CuadroTexto"/>
        <xdr:cNvSpPr txBox="1"/>
      </xdr:nvSpPr>
      <xdr:spPr>
        <a:xfrm>
          <a:off x="5648325" y="7210425"/>
          <a:ext cx="1038225" cy="26456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30%* salario</a:t>
          </a:r>
        </a:p>
      </xdr:txBody>
    </xdr:sp>
    <xdr:clientData/>
  </xdr:oneCellAnchor>
  <xdr:oneCellAnchor>
    <xdr:from>
      <xdr:col>10</xdr:col>
      <xdr:colOff>638175</xdr:colOff>
      <xdr:row>37</xdr:row>
      <xdr:rowOff>171450</xdr:rowOff>
    </xdr:from>
    <xdr:ext cx="1038225" cy="264560"/>
    <xdr:sp macro="" textlink="">
      <xdr:nvSpPr>
        <xdr:cNvPr id="29" name="28 CuadroTexto"/>
        <xdr:cNvSpPr txBox="1"/>
      </xdr:nvSpPr>
      <xdr:spPr>
        <a:xfrm>
          <a:off x="8258175" y="7219950"/>
          <a:ext cx="1038225" cy="26456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0</a:t>
          </a:r>
        </a:p>
      </xdr:txBody>
    </xdr:sp>
    <xdr:clientData/>
  </xdr:oneCellAnchor>
  <xdr:twoCellAnchor>
    <xdr:from>
      <xdr:col>2</xdr:col>
      <xdr:colOff>9525</xdr:colOff>
      <xdr:row>44</xdr:row>
      <xdr:rowOff>76200</xdr:rowOff>
    </xdr:from>
    <xdr:to>
      <xdr:col>2</xdr:col>
      <xdr:colOff>57150</xdr:colOff>
      <xdr:row>50</xdr:row>
      <xdr:rowOff>133350</xdr:rowOff>
    </xdr:to>
    <xdr:sp macro="" textlink="">
      <xdr:nvSpPr>
        <xdr:cNvPr id="30" name="3 Flecha abajo"/>
        <xdr:cNvSpPr>
          <a:spLocks noChangeArrowheads="1"/>
        </xdr:cNvSpPr>
      </xdr:nvSpPr>
      <xdr:spPr bwMode="auto">
        <a:xfrm>
          <a:off x="1533525" y="8648700"/>
          <a:ext cx="47625" cy="1200150"/>
        </a:xfrm>
        <a:prstGeom prst="downArrow">
          <a:avLst>
            <a:gd name="adj1" fmla="val 50000"/>
            <a:gd name="adj2" fmla="val 48000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66675</xdr:colOff>
      <xdr:row>44</xdr:row>
      <xdr:rowOff>47625</xdr:rowOff>
    </xdr:from>
    <xdr:to>
      <xdr:col>7</xdr:col>
      <xdr:colOff>114300</xdr:colOff>
      <xdr:row>50</xdr:row>
      <xdr:rowOff>104775</xdr:rowOff>
    </xdr:to>
    <xdr:sp macro="" textlink="">
      <xdr:nvSpPr>
        <xdr:cNvPr id="31" name="3 Flecha abajo"/>
        <xdr:cNvSpPr>
          <a:spLocks noChangeArrowheads="1"/>
        </xdr:cNvSpPr>
      </xdr:nvSpPr>
      <xdr:spPr bwMode="auto">
        <a:xfrm>
          <a:off x="5400675" y="8620125"/>
          <a:ext cx="47625" cy="1200150"/>
        </a:xfrm>
        <a:prstGeom prst="downArrow">
          <a:avLst>
            <a:gd name="adj1" fmla="val 50000"/>
            <a:gd name="adj2" fmla="val 48000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333375</xdr:colOff>
      <xdr:row>51</xdr:row>
      <xdr:rowOff>28575</xdr:rowOff>
    </xdr:from>
    <xdr:ext cx="923925" cy="264560"/>
    <xdr:sp macro="" textlink="">
      <xdr:nvSpPr>
        <xdr:cNvPr id="32" name="31 CuadroTexto"/>
        <xdr:cNvSpPr txBox="1"/>
      </xdr:nvSpPr>
      <xdr:spPr>
        <a:xfrm>
          <a:off x="1095375" y="9934575"/>
          <a:ext cx="923925" cy="26456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Verdadero</a:t>
          </a:r>
        </a:p>
      </xdr:txBody>
    </xdr:sp>
    <xdr:clientData/>
  </xdr:oneCellAnchor>
  <xdr:oneCellAnchor>
    <xdr:from>
      <xdr:col>6</xdr:col>
      <xdr:colOff>400050</xdr:colOff>
      <xdr:row>50</xdr:row>
      <xdr:rowOff>133350</xdr:rowOff>
    </xdr:from>
    <xdr:ext cx="923925" cy="264560"/>
    <xdr:sp macro="" textlink="">
      <xdr:nvSpPr>
        <xdr:cNvPr id="33" name="32 CuadroTexto"/>
        <xdr:cNvSpPr txBox="1"/>
      </xdr:nvSpPr>
      <xdr:spPr>
        <a:xfrm>
          <a:off x="4972050" y="9848850"/>
          <a:ext cx="923925" cy="26456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Falso</a:t>
          </a:r>
        </a:p>
      </xdr:txBody>
    </xdr:sp>
    <xdr:clientData/>
  </xdr:oneCellAnchor>
  <xdr:oneCellAnchor>
    <xdr:from>
      <xdr:col>1</xdr:col>
      <xdr:colOff>276225</xdr:colOff>
      <xdr:row>53</xdr:row>
      <xdr:rowOff>76200</xdr:rowOff>
    </xdr:from>
    <xdr:ext cx="1038225" cy="264560"/>
    <xdr:sp macro="" textlink="">
      <xdr:nvSpPr>
        <xdr:cNvPr id="34" name="33 CuadroTexto"/>
        <xdr:cNvSpPr txBox="1"/>
      </xdr:nvSpPr>
      <xdr:spPr>
        <a:xfrm>
          <a:off x="1038225" y="10363200"/>
          <a:ext cx="1038225" cy="26456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"OTORGADO"</a:t>
          </a:r>
        </a:p>
      </xdr:txBody>
    </xdr:sp>
    <xdr:clientData/>
  </xdr:oneCellAnchor>
  <xdr:oneCellAnchor>
    <xdr:from>
      <xdr:col>6</xdr:col>
      <xdr:colOff>361950</xdr:colOff>
      <xdr:row>52</xdr:row>
      <xdr:rowOff>142875</xdr:rowOff>
    </xdr:from>
    <xdr:ext cx="1038225" cy="264560"/>
    <xdr:sp macro="" textlink="">
      <xdr:nvSpPr>
        <xdr:cNvPr id="35" name="34 CuadroTexto"/>
        <xdr:cNvSpPr txBox="1"/>
      </xdr:nvSpPr>
      <xdr:spPr>
        <a:xfrm>
          <a:off x="4933950" y="10239375"/>
          <a:ext cx="1038225" cy="26456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"NEGADO"</a:t>
          </a:r>
        </a:p>
      </xdr:txBody>
    </xdr:sp>
    <xdr:clientData/>
  </xdr:oneCellAnchor>
  <xdr:twoCellAnchor>
    <xdr:from>
      <xdr:col>1</xdr:col>
      <xdr:colOff>638175</xdr:colOff>
      <xdr:row>59</xdr:row>
      <xdr:rowOff>190499</xdr:rowOff>
    </xdr:from>
    <xdr:to>
      <xdr:col>5</xdr:col>
      <xdr:colOff>504824</xdr:colOff>
      <xdr:row>69</xdr:row>
      <xdr:rowOff>123825</xdr:rowOff>
    </xdr:to>
    <xdr:sp macro="" textlink="">
      <xdr:nvSpPr>
        <xdr:cNvPr id="36" name="35 Combinar"/>
        <xdr:cNvSpPr/>
      </xdr:nvSpPr>
      <xdr:spPr>
        <a:xfrm>
          <a:off x="1400175" y="11429999"/>
          <a:ext cx="2914649" cy="1838326"/>
        </a:xfrm>
        <a:prstGeom prst="flowChartMerg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300" b="1"/>
        </a:p>
        <a:p>
          <a:pPr algn="ctr"/>
          <a:r>
            <a:rPr lang="es-ES" sz="1200" b="1"/>
            <a:t>SI Dependencia = "EDUCACIÓN"</a:t>
          </a:r>
        </a:p>
        <a:p>
          <a:pPr algn="ctr"/>
          <a:r>
            <a:rPr lang="es-ES" sz="1200" b="1"/>
            <a:t>y No. Hijos =&gt; 3</a:t>
          </a:r>
        </a:p>
      </xdr:txBody>
    </xdr:sp>
    <xdr:clientData/>
  </xdr:twoCellAnchor>
  <xdr:twoCellAnchor>
    <xdr:from>
      <xdr:col>1</xdr:col>
      <xdr:colOff>609600</xdr:colOff>
      <xdr:row>60</xdr:row>
      <xdr:rowOff>85725</xdr:rowOff>
    </xdr:from>
    <xdr:to>
      <xdr:col>1</xdr:col>
      <xdr:colOff>657225</xdr:colOff>
      <xdr:row>66</xdr:row>
      <xdr:rowOff>142875</xdr:rowOff>
    </xdr:to>
    <xdr:sp macro="" textlink="">
      <xdr:nvSpPr>
        <xdr:cNvPr id="37" name="3 Flecha abajo"/>
        <xdr:cNvSpPr>
          <a:spLocks noChangeArrowheads="1"/>
        </xdr:cNvSpPr>
      </xdr:nvSpPr>
      <xdr:spPr bwMode="auto">
        <a:xfrm>
          <a:off x="1371600" y="11515725"/>
          <a:ext cx="47625" cy="1200150"/>
        </a:xfrm>
        <a:prstGeom prst="downArrow">
          <a:avLst>
            <a:gd name="adj1" fmla="val 50000"/>
            <a:gd name="adj2" fmla="val 48000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60</xdr:row>
      <xdr:rowOff>47625</xdr:rowOff>
    </xdr:from>
    <xdr:to>
      <xdr:col>5</xdr:col>
      <xdr:colOff>552450</xdr:colOff>
      <xdr:row>66</xdr:row>
      <xdr:rowOff>104775</xdr:rowOff>
    </xdr:to>
    <xdr:sp macro="" textlink="">
      <xdr:nvSpPr>
        <xdr:cNvPr id="38" name="3 Flecha abajo"/>
        <xdr:cNvSpPr>
          <a:spLocks noChangeArrowheads="1"/>
        </xdr:cNvSpPr>
      </xdr:nvSpPr>
      <xdr:spPr bwMode="auto">
        <a:xfrm>
          <a:off x="4314825" y="11477625"/>
          <a:ext cx="47625" cy="1200150"/>
        </a:xfrm>
        <a:prstGeom prst="downArrow">
          <a:avLst>
            <a:gd name="adj1" fmla="val 50000"/>
            <a:gd name="adj2" fmla="val 48000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152400</xdr:colOff>
      <xdr:row>66</xdr:row>
      <xdr:rowOff>180975</xdr:rowOff>
    </xdr:from>
    <xdr:ext cx="923925" cy="264560"/>
    <xdr:sp macro="" textlink="">
      <xdr:nvSpPr>
        <xdr:cNvPr id="40" name="39 CuadroTexto"/>
        <xdr:cNvSpPr txBox="1"/>
      </xdr:nvSpPr>
      <xdr:spPr>
        <a:xfrm>
          <a:off x="914400" y="12753975"/>
          <a:ext cx="923925" cy="26456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Verdadero</a:t>
          </a:r>
        </a:p>
      </xdr:txBody>
    </xdr:sp>
    <xdr:clientData/>
  </xdr:oneCellAnchor>
  <xdr:oneCellAnchor>
    <xdr:from>
      <xdr:col>5</xdr:col>
      <xdr:colOff>19050</xdr:colOff>
      <xdr:row>67</xdr:row>
      <xdr:rowOff>9525</xdr:rowOff>
    </xdr:from>
    <xdr:ext cx="923925" cy="264560"/>
    <xdr:sp macro="" textlink="">
      <xdr:nvSpPr>
        <xdr:cNvPr id="41" name="40 CuadroTexto"/>
        <xdr:cNvSpPr txBox="1"/>
      </xdr:nvSpPr>
      <xdr:spPr>
        <a:xfrm>
          <a:off x="3829050" y="12773025"/>
          <a:ext cx="923925" cy="26456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Falso</a:t>
          </a:r>
        </a:p>
      </xdr:txBody>
    </xdr:sp>
    <xdr:clientData/>
  </xdr:oneCellAnchor>
  <xdr:oneCellAnchor>
    <xdr:from>
      <xdr:col>1</xdr:col>
      <xdr:colOff>104775</xdr:colOff>
      <xdr:row>68</xdr:row>
      <xdr:rowOff>171450</xdr:rowOff>
    </xdr:from>
    <xdr:ext cx="1038225" cy="264560"/>
    <xdr:sp macro="" textlink="">
      <xdr:nvSpPr>
        <xdr:cNvPr id="42" name="41 CuadroTexto"/>
        <xdr:cNvSpPr txBox="1"/>
      </xdr:nvSpPr>
      <xdr:spPr>
        <a:xfrm>
          <a:off x="866775" y="13125450"/>
          <a:ext cx="1038225" cy="26456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35%*</a:t>
          </a:r>
          <a:r>
            <a:rPr lang="es-ES" sz="1100" b="1" baseline="0"/>
            <a:t> salario</a:t>
          </a:r>
          <a:endParaRPr lang="es-ES" sz="1100" b="1"/>
        </a:p>
      </xdr:txBody>
    </xdr:sp>
    <xdr:clientData/>
  </xdr:oneCellAnchor>
  <xdr:oneCellAnchor>
    <xdr:from>
      <xdr:col>4</xdr:col>
      <xdr:colOff>733425</xdr:colOff>
      <xdr:row>69</xdr:row>
      <xdr:rowOff>19050</xdr:rowOff>
    </xdr:from>
    <xdr:ext cx="1038225" cy="264560"/>
    <xdr:sp macro="" textlink="">
      <xdr:nvSpPr>
        <xdr:cNvPr id="43" name="42 CuadroTexto"/>
        <xdr:cNvSpPr txBox="1"/>
      </xdr:nvSpPr>
      <xdr:spPr>
        <a:xfrm>
          <a:off x="3781425" y="13163550"/>
          <a:ext cx="1038225" cy="26456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 b="1"/>
            <a:t>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A25" sqref="A25"/>
    </sheetView>
  </sheetViews>
  <sheetFormatPr baseColWidth="10" defaultRowHeight="15" x14ac:dyDescent="0.25"/>
  <cols>
    <col min="1" max="1" width="10.85546875" customWidth="1"/>
    <col min="2" max="2" width="21.7109375" bestFit="1" customWidth="1"/>
    <col min="3" max="3" width="17" customWidth="1"/>
    <col min="4" max="4" width="17.85546875" bestFit="1" customWidth="1"/>
    <col min="5" max="5" width="11.140625" style="3" customWidth="1"/>
    <col min="6" max="6" width="12.7109375" customWidth="1"/>
    <col min="8" max="8" width="14.140625" style="3" customWidth="1"/>
  </cols>
  <sheetData>
    <row r="1" spans="1:9" ht="29.2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s="2" customFormat="1" ht="30" x14ac:dyDescent="0.25">
      <c r="A2" s="8" t="s">
        <v>21</v>
      </c>
      <c r="B2" s="9" t="s">
        <v>1</v>
      </c>
      <c r="C2" s="9" t="s">
        <v>2</v>
      </c>
      <c r="D2" s="9" t="s">
        <v>3</v>
      </c>
      <c r="E2" s="9" t="s">
        <v>23</v>
      </c>
      <c r="F2" s="9" t="s">
        <v>4</v>
      </c>
      <c r="G2" s="8" t="s">
        <v>19</v>
      </c>
      <c r="H2" s="8" t="s">
        <v>20</v>
      </c>
      <c r="I2" s="8" t="s">
        <v>27</v>
      </c>
    </row>
    <row r="3" spans="1:9" x14ac:dyDescent="0.25">
      <c r="A3" s="5">
        <v>71789654</v>
      </c>
      <c r="B3" s="5" t="s">
        <v>6</v>
      </c>
      <c r="C3" s="5" t="s">
        <v>11</v>
      </c>
      <c r="D3" s="5" t="s">
        <v>15</v>
      </c>
      <c r="E3" s="6">
        <v>1</v>
      </c>
      <c r="F3" s="7">
        <v>2500000</v>
      </c>
      <c r="G3" s="7">
        <f>IF(C3="ABOGADO",15%*F3,IF(C3="ENFERMERA",20%*F3,IF(C3="VIGILANTE",25%*F3,IF(C3="SERV. GENERALES",30%*F3,0))))</f>
        <v>375000</v>
      </c>
      <c r="H3" s="6" t="str">
        <f>IF(OR(C3="ABOGADO",C3="ENFERMERA",C3="INSPECTOR"),"OTORGADO","NEGADO")</f>
        <v>OTORGADO</v>
      </c>
      <c r="I3" s="7">
        <f>IF(AND(D3="EDUCACIÓN",E3&gt;=3),F3*35%,0)</f>
        <v>0</v>
      </c>
    </row>
    <row r="4" spans="1:9" x14ac:dyDescent="0.25">
      <c r="A4" s="10">
        <v>21456987</v>
      </c>
      <c r="B4" s="10" t="s">
        <v>7</v>
      </c>
      <c r="C4" s="10" t="s">
        <v>12</v>
      </c>
      <c r="D4" s="10" t="s">
        <v>16</v>
      </c>
      <c r="E4" s="11">
        <v>3</v>
      </c>
      <c r="F4" s="12">
        <v>1200000</v>
      </c>
      <c r="G4" s="12">
        <f>IF(C4="ABOGADO",15%*F4,IF(C4="ENFERMERA",20%*F4,IF(C4="VIGILANTE",25%*F4,IF(C4="SERV. GENERALES",30%*F4,0))))</f>
        <v>300000</v>
      </c>
      <c r="H4" s="11" t="str">
        <f>IF(OR(C4="ABOGADO",C4="ENFERMERA",C4="INSPECTOR"),"OTORGADO","NEGADO")</f>
        <v>NEGADO</v>
      </c>
      <c r="I4" s="12">
        <f>IF(AND(D4="EDUCACIÓN",E3&gt;=3),F3*35%,0)</f>
        <v>0</v>
      </c>
    </row>
    <row r="5" spans="1:9" x14ac:dyDescent="0.25">
      <c r="A5" s="5">
        <v>42852963</v>
      </c>
      <c r="B5" s="5" t="s">
        <v>8</v>
      </c>
      <c r="C5" s="5" t="s">
        <v>22</v>
      </c>
      <c r="D5" s="5" t="s">
        <v>16</v>
      </c>
      <c r="E5" s="6">
        <v>3</v>
      </c>
      <c r="F5" s="7">
        <v>1200000</v>
      </c>
      <c r="G5" s="7">
        <f>IF(C5="ABOGADO",15%*F5,IF(C5="ENFERMERA",20%*F5,IF(C5="VIGILANTE",25%*F5,IF(C5="SERV. GENERALES",30%*F5,0))))</f>
        <v>360000</v>
      </c>
      <c r="H5" s="6" t="str">
        <f>IF(OR(C5="ABOGADO",C5="ENFERMERA",C5="INSPECTOR"),"OTORGADO","NEGADO")</f>
        <v>NEGADO</v>
      </c>
      <c r="I5" s="7">
        <f>IF(AND(D5="EDUCACIÓN",E4&gt;=3),F4*35%,0)</f>
        <v>420000</v>
      </c>
    </row>
    <row r="6" spans="1:9" x14ac:dyDescent="0.25">
      <c r="A6" s="10">
        <v>43741258</v>
      </c>
      <c r="B6" s="10" t="s">
        <v>9</v>
      </c>
      <c r="C6" s="10" t="s">
        <v>13</v>
      </c>
      <c r="D6" s="10" t="s">
        <v>17</v>
      </c>
      <c r="E6" s="11">
        <v>1</v>
      </c>
      <c r="F6" s="12">
        <v>1700000</v>
      </c>
      <c r="G6" s="12">
        <f>IF(C6="ABOGADO",15%*F6,IF(C6="ENFERMERA",20%*F6,IF(C6="VIGILANTE",25%*F6,IF(C6="SERV. GENERALES",30%*F6,0))))</f>
        <v>340000</v>
      </c>
      <c r="H6" s="11" t="str">
        <f>IF(OR(C6="ABOGADO",C6="ENFERMERA",C6="INSPECTOR"),"OTORGADO","NEGADO")</f>
        <v>OTORGADO</v>
      </c>
      <c r="I6" s="12">
        <f>IF(AND(D6="EDUCACIÓN",E5&gt;=3),F5*35%,0)</f>
        <v>0</v>
      </c>
    </row>
    <row r="7" spans="1:9" x14ac:dyDescent="0.25">
      <c r="A7" s="5">
        <v>98357159</v>
      </c>
      <c r="B7" s="5" t="s">
        <v>5</v>
      </c>
      <c r="C7" s="5" t="s">
        <v>12</v>
      </c>
      <c r="D7" s="5" t="s">
        <v>18</v>
      </c>
      <c r="E7" s="6">
        <v>4</v>
      </c>
      <c r="F7" s="7">
        <v>1200000</v>
      </c>
      <c r="G7" s="7">
        <f>IF(C7="ABOGADO",15%*F7,IF(C7="ENFERMERA",20%*F7,IF(C7="VIGILANTE",25%*F7,IF(C7="SERV. GENERALES",30%*F7,0))))</f>
        <v>300000</v>
      </c>
      <c r="H7" s="6" t="str">
        <f>IF(OR(C7="ABOGADO",C7="ENFERMERA",C7="INSPECTOR"),"OTORGADO","NEGADO")</f>
        <v>NEGADO</v>
      </c>
      <c r="I7" s="7">
        <f>IF(AND(D7="EDUCACIÓN",E6&gt;=3),F6*35%,0)</f>
        <v>0</v>
      </c>
    </row>
    <row r="8" spans="1:9" x14ac:dyDescent="0.25">
      <c r="A8" s="10">
        <v>70456321</v>
      </c>
      <c r="B8" s="10" t="s">
        <v>10</v>
      </c>
      <c r="C8" s="10" t="s">
        <v>14</v>
      </c>
      <c r="D8" s="10" t="s">
        <v>15</v>
      </c>
      <c r="E8" s="11">
        <v>0</v>
      </c>
      <c r="F8" s="12">
        <v>3000000</v>
      </c>
      <c r="G8" s="12">
        <f>IF(C8="ABOGADO",15%*F8,IF(C8="ENFERMERA",20%*F8,IF(C8="VIGILANTE",25%*F8,IF(C8="SERV. GENERALES",30%*F8,0))))</f>
        <v>0</v>
      </c>
      <c r="H8" s="11" t="str">
        <f>IF(OR(C8="ABOGADO",C8="ENFERMERA",C8="INSPECTOR"),"OTORGADO","NEGADO")</f>
        <v>OTORGADO</v>
      </c>
      <c r="I8" s="12">
        <f>IF(AND(D8="EDUCACIÓN",E7&gt;=3),F7*35%,0)</f>
        <v>0</v>
      </c>
    </row>
    <row r="9" spans="1:9" x14ac:dyDescent="0.25">
      <c r="A9" s="5">
        <v>43875167</v>
      </c>
      <c r="B9" s="5" t="s">
        <v>26</v>
      </c>
      <c r="C9" s="5" t="s">
        <v>22</v>
      </c>
      <c r="D9" s="5" t="s">
        <v>17</v>
      </c>
      <c r="E9" s="6">
        <v>4</v>
      </c>
      <c r="F9" s="7">
        <v>1200000</v>
      </c>
      <c r="G9" s="7">
        <f>IF(C9="ABOGADO",15%*F9,IF(C9="ENFERMERA",20%*F9,IF(C9="VIGILANTE",25%*F9,IF(C9="SERV. GENERALES",30%*F9,0))))</f>
        <v>360000</v>
      </c>
      <c r="H9" s="6" t="str">
        <f>IF(OR(C9="ABOGADO",C9="ENFERMERA",C9="INSPECTOR"),"OTORGADO","NEGADO")</f>
        <v>NEGADO</v>
      </c>
      <c r="I9" s="7">
        <f>IF(AND(D9="EDUCACIÓN",E8&gt;=3),F8*35%,0)</f>
        <v>0</v>
      </c>
    </row>
    <row r="10" spans="1:9" x14ac:dyDescent="0.25">
      <c r="A10" s="10">
        <v>78412963</v>
      </c>
      <c r="B10" s="10" t="s">
        <v>28</v>
      </c>
      <c r="C10" s="10" t="s">
        <v>22</v>
      </c>
      <c r="D10" s="10" t="s">
        <v>18</v>
      </c>
      <c r="E10" s="11">
        <v>3</v>
      </c>
      <c r="F10" s="12">
        <v>1200000</v>
      </c>
      <c r="G10" s="12">
        <f>IF(C10="ABOGADO",15%*F10,IF(C10="ENFERMERA",20%*F10,IF(C10="VIGILANTE",25%*F10,IF(C10="SERV. GENERALES",30%*F10,0))))</f>
        <v>360000</v>
      </c>
      <c r="H10" s="11" t="str">
        <f>IF(OR(C10="ABOGADO",C10="ENFERMERA",C10="INSPECTOR"),"OTORGADO","NEGADO")</f>
        <v>NEGADO</v>
      </c>
      <c r="I10" s="12">
        <f>IF(AND(D10="EDUCACIÓN",E9&gt;=3),F9*35%,0)</f>
        <v>0</v>
      </c>
    </row>
    <row r="11" spans="1:9" x14ac:dyDescent="0.25">
      <c r="A11" s="5">
        <v>42954137</v>
      </c>
      <c r="B11" s="5" t="s">
        <v>29</v>
      </c>
      <c r="C11" s="5" t="s">
        <v>22</v>
      </c>
      <c r="D11" s="5" t="s">
        <v>16</v>
      </c>
      <c r="E11" s="6">
        <v>6</v>
      </c>
      <c r="F11" s="7">
        <v>1200000</v>
      </c>
      <c r="G11" s="7">
        <f>IF(C11="ABOGADO",15%*F11,IF(C11="ENFERMERA",20%*F11,IF(C11="VIGILANTE",25%*F11,IF(C11="SERV. GENERALES",30%*F11,0))))</f>
        <v>360000</v>
      </c>
      <c r="H11" s="6" t="str">
        <f>IF(OR(C11="ABOGADO",C11="ENFERMERA",C11="INSPECTOR"),"OTORGADO","NEGADO")</f>
        <v>NEGADO</v>
      </c>
      <c r="I11" s="7">
        <f>IF(AND(D11="EDUCACIÓN",E10&gt;=3),F10*35%,0)</f>
        <v>420000</v>
      </c>
    </row>
    <row r="12" spans="1:9" x14ac:dyDescent="0.25">
      <c r="A12" s="10">
        <v>71852456</v>
      </c>
      <c r="B12" s="10" t="s">
        <v>30</v>
      </c>
      <c r="C12" s="10" t="s">
        <v>11</v>
      </c>
      <c r="D12" s="10" t="s">
        <v>17</v>
      </c>
      <c r="E12" s="11">
        <v>3</v>
      </c>
      <c r="F12" s="12">
        <v>1800000</v>
      </c>
      <c r="G12" s="12">
        <f>IF(C12="ABOGADO",15%*F12,IF(C12="ENFERMERA",20%*F12,IF(C12="VIGILANTE",25%*F12,IF(C12="SERV. GENERALES",30%*F12,0))))</f>
        <v>270000</v>
      </c>
      <c r="H12" s="11" t="str">
        <f>IF(OR(C12="ABOGADO",C12="ENFERMERA",C12="INSPECTOR"),"OTORGADO","NEGADO")</f>
        <v>OTORGADO</v>
      </c>
      <c r="I12" s="12">
        <f>IF(AND(D12="EDUCACIÓN",E11&gt;=3),F11*35%,0)</f>
        <v>0</v>
      </c>
    </row>
    <row r="13" spans="1:9" x14ac:dyDescent="0.25">
      <c r="A13" s="5">
        <v>32764913</v>
      </c>
      <c r="B13" s="5" t="s">
        <v>31</v>
      </c>
      <c r="C13" s="5" t="s">
        <v>13</v>
      </c>
      <c r="D13" s="5" t="s">
        <v>16</v>
      </c>
      <c r="E13" s="6">
        <v>3</v>
      </c>
      <c r="F13" s="7">
        <v>1700000</v>
      </c>
      <c r="G13" s="7">
        <f>IF(C13="ABOGADO",15%*F13,IF(C13="ENFERMERA",20%*F13,IF(C13="VIGILANTE",25%*F13,IF(C13="SERV. GENERALES",30%*F13,0))))</f>
        <v>340000</v>
      </c>
      <c r="H13" s="6" t="str">
        <f>IF(OR(C13="ABOGADO",C13="ENFERMERA",C13="INSPECTOR"),"OTORGADO","NEGADO")</f>
        <v>OTORGADO</v>
      </c>
      <c r="I13" s="7">
        <f>IF(AND(D13="EDUCACIÓN",E12&gt;=3),F12*35%,0)</f>
        <v>630000</v>
      </c>
    </row>
    <row r="14" spans="1:9" x14ac:dyDescent="0.25">
      <c r="A14" s="10">
        <v>8387496</v>
      </c>
      <c r="B14" s="10" t="s">
        <v>32</v>
      </c>
      <c r="C14" s="10" t="s">
        <v>12</v>
      </c>
      <c r="D14" s="10" t="s">
        <v>16</v>
      </c>
      <c r="E14" s="11">
        <v>2</v>
      </c>
      <c r="F14" s="12">
        <v>1200000</v>
      </c>
      <c r="G14" s="12">
        <f>IF(C14="ABOGADO",15%*F14,IF(C14="ENFERMERA",20%*F14,IF(C14="VIGILANTE",25%*F14,IF(C14="SERV. GENERALES",30%*F14,0))))</f>
        <v>300000</v>
      </c>
      <c r="H14" s="11" t="str">
        <f>IF(OR(C14="ABOGADO",C14="ENFERMERA",C14="INSPECTOR"),"OTORGADO","NEGADO")</f>
        <v>NEGADO</v>
      </c>
      <c r="I14" s="12">
        <f>IF(AND(D14="EDUCACIÓN",E13&gt;=3),F13*35%,0)</f>
        <v>595000</v>
      </c>
    </row>
    <row r="15" spans="1:9" s="1" customFormat="1" x14ac:dyDescent="0.25">
      <c r="A15" s="17" t="s">
        <v>35</v>
      </c>
      <c r="B15" s="18"/>
      <c r="C15" s="18"/>
      <c r="D15" s="18"/>
      <c r="E15" s="19"/>
      <c r="F15" s="16">
        <f>SUM(F3:F14)</f>
        <v>19100000</v>
      </c>
      <c r="G15" s="16">
        <f>SUM(G3:G14)</f>
        <v>3665000</v>
      </c>
      <c r="H15" s="15"/>
      <c r="I15" s="16">
        <f>SUM(I3:I14)</f>
        <v>2065000</v>
      </c>
    </row>
    <row r="16" spans="1:9" s="1" customFormat="1" x14ac:dyDescent="0.25">
      <c r="A16" s="20" t="s">
        <v>36</v>
      </c>
      <c r="B16" s="21"/>
      <c r="C16" s="21"/>
      <c r="D16" s="22"/>
      <c r="E16" s="23">
        <f>COUNTIF(D3:D14,"MEDIO AMBIENTE")</f>
        <v>3</v>
      </c>
      <c r="F16" s="14"/>
      <c r="G16" s="14"/>
      <c r="H16" s="13"/>
      <c r="I16" s="14"/>
    </row>
    <row r="17" spans="1:5" x14ac:dyDescent="0.25">
      <c r="A17" s="20" t="s">
        <v>37</v>
      </c>
      <c r="B17" s="21"/>
      <c r="C17" s="21"/>
      <c r="D17" s="22"/>
      <c r="E17" s="24">
        <f>SUMIF(C3:C14,"SERV. GENERALES",G3:G15)</f>
        <v>1440000</v>
      </c>
    </row>
    <row r="19" spans="1:5" x14ac:dyDescent="0.25">
      <c r="A19" t="s">
        <v>33</v>
      </c>
    </row>
    <row r="21" spans="1:5" x14ac:dyDescent="0.25">
      <c r="A21" t="s">
        <v>25</v>
      </c>
    </row>
    <row r="23" spans="1:5" x14ac:dyDescent="0.25">
      <c r="A23" t="s">
        <v>34</v>
      </c>
    </row>
  </sheetData>
  <mergeCells count="4">
    <mergeCell ref="A1:I1"/>
    <mergeCell ref="A15:E15"/>
    <mergeCell ref="A16:D16"/>
    <mergeCell ref="A17:D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A73" sqref="A73"/>
    </sheetView>
  </sheetViews>
  <sheetFormatPr baseColWidth="10" defaultRowHeight="15" x14ac:dyDescent="0.25"/>
  <sheetData>
    <row r="1" spans="1:1" x14ac:dyDescent="0.25">
      <c r="A1" t="s">
        <v>24</v>
      </c>
    </row>
    <row r="42" spans="1:1" x14ac:dyDescent="0.25">
      <c r="A42" t="s">
        <v>25</v>
      </c>
    </row>
    <row r="58" spans="1:1" x14ac:dyDescent="0.25">
      <c r="A58" t="s"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</vt:lpstr>
      <vt:lpstr>Esquemas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Gustavo</cp:lastModifiedBy>
  <dcterms:created xsi:type="dcterms:W3CDTF">2015-05-12T00:37:53Z</dcterms:created>
  <dcterms:modified xsi:type="dcterms:W3CDTF">2015-05-12T02:29:55Z</dcterms:modified>
</cp:coreProperties>
</file>